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1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<sst xmlns="http://schemas.openxmlformats.org/spreadsheetml/2006/main" count="161" uniqueCount="119">
  <si>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</si>
  <si>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</si>
  <si>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</si>
  <si>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</si>
  <si>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</si>
  <si>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</si>
  <si>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</si>
  <si>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</si>
  <si>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</si>
  <si>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</si>
  <si>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</si>
  <si>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</si>
  <si>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</si>
  <si>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</si>
  <si>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</si>
  <si>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</si>
  <si>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</si>
  <si>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</si>
  <si>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</si>
  <si>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</si>
  <si>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</si>
  <si>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</si>
  <si>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</si>
  <si>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</si>
  <si>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</si>
  <si>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</si>
  <si>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</si>
  <si>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</si>
  <si>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</si>
  <si>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</si>
  <si>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</si>
  <si>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</si>
  <si>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</si>
  <si>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</si>
  <si>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</si>
  <si>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</si>
  <si>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</si>
  <si>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</si>
  <si>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</si>
  <si>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</si>
  <si>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</si>
  <si>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</si>
  <si>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</si>
  <si>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</si>
  <si>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</si>
  <si>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</si>
  <si>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</si>
  <si>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</si>
  <si>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</si>
  <si>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</si>
  <si>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</si>
  <si>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</si>
  <si>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</si>
  <si>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</si>
  <si>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</si>
  <si>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</si>
  <si>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</si>
  <si>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</si>
  <si>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</si>
  <si>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</si>
  <si>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</si>
  <si>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</si>
  <si>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</si>
  <si>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</si>
  <si>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</si>
  <si>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</si>
  <si>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</si>
  <si>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</si>
  <si>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</si>
  <si>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</si>
  <si>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</si>
  <si>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</si>
  <si>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</si>
  <si>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As at</t>
  </si>
  <si>
    <t>CONDENSED CONSOLIDATED CASH FLOW STATEMENT</t>
  </si>
  <si>
    <t>Property, plant &amp; equipment</t>
  </si>
  <si>
    <t>Net assets per share (RM)</t>
  </si>
  <si>
    <t>earnings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</si>
  <si>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</si>
  <si>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</si>
  <si>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</si>
  <si>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Current liabilities</t>
  </si>
  <si>
    <t>Current assets</t>
  </si>
  <si>
    <t>At 1 January 2007</t>
  </si>
  <si>
    <t>Other</t>
  </si>
  <si>
    <t>Share of loss of associates</t>
  </si>
  <si>
    <t>Issue of shares:</t>
  </si>
  <si>
    <t>-Bonus Issue</t>
  </si>
  <si>
    <t>Issue of warrants</t>
  </si>
  <si>
    <t>Cash and cash equivalents</t>
  </si>
  <si>
    <t>Prepaid lease payments</t>
  </si>
  <si>
    <t>interests</t>
  </si>
  <si>
    <t>To Date</t>
  </si>
  <si>
    <t>(Formerly known as ZECON ENGINEERING BERHAD)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</si>
  <si>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</si>
  <si>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</si>
  <si>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</si>
  <si>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</si>
  <si>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31.12.2007</t>
  </si>
  <si>
    <t>Cash and cash equivalents at the beginning of the financial year</t>
  </si>
  <si>
    <t>Cash and cash equivalents at the end of the financial year</t>
  </si>
  <si>
    <t>Net profit for the year</t>
  </si>
  <si>
    <t>Cash and cash equivalents at the end of the financial year comprise the following :</t>
  </si>
  <si>
    <t>FOR THE PERIOD ENDED 31 MARCH 2008</t>
  </si>
  <si>
    <t>AS AT 31 MARCH 2008</t>
  </si>
  <si>
    <t>31.03.2008</t>
  </si>
  <si>
    <t>31.03.2007</t>
  </si>
  <si>
    <t>At 31 March 2007</t>
  </si>
  <si>
    <t>At 1 January 2008</t>
  </si>
  <si>
    <t>At 31 March 2008</t>
  </si>
  <si>
    <t>Net loss for the year</t>
  </si>
  <si>
    <t>the year ended 31 December 2007 and the accompanying explanatory notes attached to the interim financial statements.</t>
  </si>
  <si>
    <t>Net cash generated from operating activities</t>
  </si>
  <si>
    <t>Net cash (used in)/ generated from investing activities</t>
  </si>
  <si>
    <t>Net cash used in financing activities</t>
  </si>
  <si>
    <t>Net increase in cash and cash equivalents</t>
  </si>
  <si>
    <t>(Loss)/ profit before taxation</t>
  </si>
  <si>
    <t>(Loss)/ profit for the period</t>
  </si>
  <si>
    <t>Basic, for (loss)/ profit for the period (sen)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</si>
</sst>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7655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6267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8607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75297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workbookViewId="0" topLeftCell="A1">
      <selection activeCell="B28" sqref="B28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44" width="9.140625" style="5" customWidth="1"/>
    <col min="45" max="16384" width="9.140625" style="1" customWidth="1"/>
  </cols>
  <sheetData>
    <row r="1" ht="12.75"/>
    <row r="2" ht="12.75"/>
    <row r="3" ht="12.75"/>
    <row r="4" spans="1:10" ht="12.75">
      <c r="A4" s="38" t="s">
        <v>94</v>
      </c>
      <c r="B4" s="38"/>
      <c r="C4" s="38"/>
      <c r="D4" s="38"/>
      <c r="E4" s="38"/>
      <c r="F4" s="38"/>
      <c r="G4" s="38"/>
      <c r="H4" s="38"/>
      <c r="I4" s="38"/>
      <c r="J4" s="38"/>
    </row>
    <row r="5" spans="1:11" ht="12.75">
      <c r="A5" s="38" t="s">
        <v>93</v>
      </c>
      <c r="B5" s="38"/>
      <c r="C5" s="38"/>
      <c r="D5" s="38"/>
      <c r="E5" s="38"/>
      <c r="F5" s="38"/>
      <c r="G5" s="38"/>
      <c r="H5" s="38"/>
      <c r="I5" s="38"/>
      <c r="J5" s="38"/>
      <c r="K5" s="37"/>
    </row>
    <row r="7" spans="1:10" ht="12.75">
      <c r="A7" s="38" t="s">
        <v>78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103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105</v>
      </c>
      <c r="E15" s="11"/>
      <c r="F15" s="11" t="s">
        <v>106</v>
      </c>
      <c r="G15" s="3"/>
      <c r="H15" s="11" t="str">
        <f>D15</f>
        <v>31.03.2008</v>
      </c>
      <c r="I15" s="11"/>
      <c r="J15" s="11" t="str">
        <f>F15</f>
        <v>31.03.2007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7" ht="12.75">
      <c r="K17" s="6"/>
    </row>
    <row r="18" spans="1:11" ht="12.75">
      <c r="A18" s="3" t="s">
        <v>25</v>
      </c>
      <c r="D18" s="6">
        <v>26274</v>
      </c>
      <c r="E18" s="6"/>
      <c r="F18" s="6">
        <v>27179</v>
      </c>
      <c r="G18" s="2"/>
      <c r="H18" s="6">
        <v>26274</v>
      </c>
      <c r="I18" s="2"/>
      <c r="J18" s="6">
        <v>27179</v>
      </c>
      <c r="K18" s="6"/>
    </row>
    <row r="19" spans="4:11" ht="12.75">
      <c r="D19" s="6"/>
      <c r="E19" s="6"/>
      <c r="F19" s="6"/>
      <c r="G19" s="2"/>
      <c r="H19" s="6"/>
      <c r="I19" s="2"/>
      <c r="J19" s="6"/>
      <c r="K19" s="6"/>
    </row>
    <row r="20" spans="1:11" ht="12.75">
      <c r="A20" s="1" t="s">
        <v>24</v>
      </c>
      <c r="D20" s="6">
        <v>-21801</v>
      </c>
      <c r="F20" s="5">
        <v>-15010</v>
      </c>
      <c r="H20" s="6">
        <v>-21801</v>
      </c>
      <c r="J20" s="5">
        <v>-15010</v>
      </c>
      <c r="K20" s="6"/>
    </row>
    <row r="21" spans="4:11" ht="12.75">
      <c r="D21" s="7"/>
      <c r="F21" s="7"/>
      <c r="H21" s="7"/>
      <c r="J21" s="7"/>
      <c r="K21" s="6"/>
    </row>
    <row r="22" spans="1:11" ht="12.75">
      <c r="A22" s="3" t="s">
        <v>26</v>
      </c>
      <c r="D22" s="5">
        <f>D18+D20</f>
        <v>4473</v>
      </c>
      <c r="F22" s="5">
        <f>SUM(F18:F21)</f>
        <v>12169</v>
      </c>
      <c r="H22" s="5">
        <f>H18+H20</f>
        <v>4473</v>
      </c>
      <c r="J22" s="5">
        <f>SUM(J18:J21)</f>
        <v>12169</v>
      </c>
      <c r="K22" s="6"/>
    </row>
    <row r="23" spans="8:11" ht="12.75">
      <c r="H23" s="6"/>
      <c r="K23" s="6"/>
    </row>
    <row r="24" spans="1:11" ht="12.75">
      <c r="A24" s="1" t="s">
        <v>40</v>
      </c>
      <c r="D24" s="6">
        <v>100</v>
      </c>
      <c r="F24" s="5">
        <v>574</v>
      </c>
      <c r="H24" s="6">
        <v>100</v>
      </c>
      <c r="J24" s="5">
        <v>574</v>
      </c>
      <c r="K24" s="6"/>
    </row>
    <row r="25" spans="1:11" ht="12.75">
      <c r="A25" s="1" t="s">
        <v>7</v>
      </c>
      <c r="D25" s="17">
        <v>-3915</v>
      </c>
      <c r="F25" s="5">
        <v>-4996</v>
      </c>
      <c r="H25" s="17">
        <v>-3915</v>
      </c>
      <c r="J25" s="5">
        <v>-4996</v>
      </c>
      <c r="K25" s="6"/>
    </row>
    <row r="26" spans="1:11" ht="12.75">
      <c r="A26" s="1" t="s">
        <v>11</v>
      </c>
      <c r="D26" s="6">
        <v>-2879</v>
      </c>
      <c r="F26" s="5">
        <v>-3639</v>
      </c>
      <c r="H26" s="6">
        <v>-2879</v>
      </c>
      <c r="J26" s="5">
        <v>-3639</v>
      </c>
      <c r="K26" s="6"/>
    </row>
    <row r="27" spans="1:11" ht="12.75">
      <c r="A27" s="1" t="s">
        <v>85</v>
      </c>
      <c r="D27" s="6">
        <v>-84</v>
      </c>
      <c r="F27" s="5">
        <v>-208</v>
      </c>
      <c r="H27" s="6">
        <v>-84</v>
      </c>
      <c r="J27" s="5">
        <v>-208</v>
      </c>
      <c r="K27" s="6"/>
    </row>
    <row r="28" spans="4:11" ht="12.75">
      <c r="D28" s="7"/>
      <c r="F28" s="7"/>
      <c r="H28" s="7"/>
      <c r="J28" s="7"/>
      <c r="K28" s="6"/>
    </row>
    <row r="29" spans="8:11" ht="12.75">
      <c r="H29" s="6"/>
      <c r="K29" s="6"/>
    </row>
    <row r="30" spans="1:11" ht="12.75">
      <c r="A30" s="3" t="s">
        <v>116</v>
      </c>
      <c r="D30" s="5">
        <f>SUM(D22:D28)</f>
        <v>-2305</v>
      </c>
      <c r="F30" s="5">
        <f>SUM(F22:F29)</f>
        <v>3900</v>
      </c>
      <c r="H30" s="5">
        <f>SUM(H22:H28)</f>
        <v>-2305</v>
      </c>
      <c r="J30" s="5">
        <f>SUM(J22:J29)</f>
        <v>3900</v>
      </c>
      <c r="K30" s="6"/>
    </row>
    <row r="31" spans="8:11" ht="12.75">
      <c r="H31" s="6"/>
      <c r="K31" s="6"/>
    </row>
    <row r="32" spans="1:11" ht="12.75">
      <c r="A32" s="1" t="s">
        <v>50</v>
      </c>
      <c r="D32" s="6">
        <v>0</v>
      </c>
      <c r="F32" s="6">
        <v>-2600</v>
      </c>
      <c r="H32" s="6">
        <v>0</v>
      </c>
      <c r="J32" s="5">
        <v>-2600</v>
      </c>
      <c r="K32" s="6"/>
    </row>
    <row r="33" spans="4:11" ht="12.75">
      <c r="D33" s="7"/>
      <c r="F33" s="7"/>
      <c r="H33" s="7"/>
      <c r="J33" s="7"/>
      <c r="K33" s="6"/>
    </row>
    <row r="34" spans="1:11" ht="13.5" thickBot="1">
      <c r="A34" s="3" t="s">
        <v>117</v>
      </c>
      <c r="D34" s="8">
        <f>SUM(D30:D33)</f>
        <v>-2305</v>
      </c>
      <c r="F34" s="8">
        <f>SUM(F30:F33)</f>
        <v>1300</v>
      </c>
      <c r="H34" s="8">
        <f>SUM(H30:H33)</f>
        <v>-2305</v>
      </c>
      <c r="J34" s="8">
        <f>SUM(J30:J33)</f>
        <v>1300</v>
      </c>
      <c r="K34" s="6"/>
    </row>
    <row r="35" spans="8:11" ht="13.5" thickTop="1">
      <c r="H35" s="6"/>
      <c r="K35" s="6"/>
    </row>
    <row r="36" spans="8:11" ht="12.75">
      <c r="H36" s="6"/>
      <c r="K36" s="6"/>
    </row>
    <row r="37" spans="1:11" ht="12.75">
      <c r="A37" s="3" t="s">
        <v>41</v>
      </c>
      <c r="H37" s="6"/>
      <c r="K37" s="6"/>
    </row>
    <row r="38" spans="8:11" ht="12.75">
      <c r="H38" s="6"/>
      <c r="K38" s="6"/>
    </row>
    <row r="39" spans="1:11" ht="12.75">
      <c r="A39" s="1" t="s">
        <v>51</v>
      </c>
      <c r="D39" s="5">
        <v>-2310</v>
      </c>
      <c r="F39" s="5">
        <v>1287</v>
      </c>
      <c r="H39" s="5">
        <v>-2310</v>
      </c>
      <c r="I39" s="5"/>
      <c r="J39" s="5">
        <v>1287</v>
      </c>
      <c r="K39" s="6"/>
    </row>
    <row r="40" spans="1:11" ht="12.75">
      <c r="A40" s="1" t="s">
        <v>13</v>
      </c>
      <c r="D40" s="6">
        <v>5</v>
      </c>
      <c r="F40" s="5">
        <v>13</v>
      </c>
      <c r="H40" s="5">
        <v>5</v>
      </c>
      <c r="J40" s="5">
        <v>13</v>
      </c>
      <c r="K40" s="6"/>
    </row>
    <row r="41" ht="6" customHeight="1">
      <c r="K41" s="6"/>
    </row>
    <row r="42" spans="1:11" ht="13.5" thickBot="1">
      <c r="A42" s="3"/>
      <c r="D42" s="8">
        <f>SUM(D39:D41)</f>
        <v>-2305</v>
      </c>
      <c r="F42" s="8">
        <f>SUM(F39:F41)</f>
        <v>1300</v>
      </c>
      <c r="H42" s="8">
        <f>SUM(H39:H41)</f>
        <v>-2305</v>
      </c>
      <c r="J42" s="8">
        <f>SUM(J39:J41)</f>
        <v>1300</v>
      </c>
      <c r="K42" s="6"/>
    </row>
    <row r="43" spans="8:11" ht="13.5" thickTop="1">
      <c r="H43" s="6"/>
      <c r="K43" s="6"/>
    </row>
    <row r="44" spans="8:11" ht="12.75">
      <c r="H44" s="6"/>
      <c r="K44" s="6"/>
    </row>
    <row r="45" spans="1:11" ht="12.75">
      <c r="A45" s="3" t="s">
        <v>52</v>
      </c>
      <c r="K45" s="6"/>
    </row>
    <row r="46" spans="1:11" ht="12.75">
      <c r="A46" s="3" t="s">
        <v>53</v>
      </c>
      <c r="K46" s="6"/>
    </row>
    <row r="48" spans="1:10" ht="12.75">
      <c r="A48" s="1" t="s">
        <v>118</v>
      </c>
      <c r="B48" s="16"/>
      <c r="D48" s="9">
        <v>-2.13</v>
      </c>
      <c r="E48" s="9"/>
      <c r="F48" s="9">
        <v>1.23</v>
      </c>
      <c r="G48" s="9"/>
      <c r="H48" s="9">
        <v>-2.13</v>
      </c>
      <c r="I48" s="9"/>
      <c r="J48" s="9">
        <v>1.23</v>
      </c>
    </row>
    <row r="49" spans="4:10" ht="12.75">
      <c r="D49" s="9"/>
      <c r="E49" s="9"/>
      <c r="F49" s="9"/>
      <c r="G49" s="9"/>
      <c r="H49" s="9"/>
      <c r="I49" s="9"/>
      <c r="J49" s="9"/>
    </row>
    <row r="50" spans="4:10" ht="12.75">
      <c r="D50" s="9"/>
      <c r="E50" s="9"/>
      <c r="F50" s="9"/>
      <c r="G50" s="9"/>
      <c r="H50" s="9"/>
      <c r="I50" s="9"/>
      <c r="J50" s="9"/>
    </row>
    <row r="51" spans="4:10" ht="12.75">
      <c r="D51" s="9"/>
      <c r="E51" s="9"/>
      <c r="F51" s="9"/>
      <c r="G51" s="9"/>
      <c r="H51" s="9"/>
      <c r="I51" s="9"/>
      <c r="J51" s="9"/>
    </row>
    <row r="52" ht="12.75">
      <c r="A52" s="1" t="s">
        <v>79</v>
      </c>
    </row>
    <row r="53" ht="12.75">
      <c r="A53" s="1" t="s">
        <v>111</v>
      </c>
    </row>
    <row r="66" spans="4:10" ht="12.75">
      <c r="D66" s="10"/>
      <c r="E66" s="10"/>
      <c r="F66" s="10"/>
      <c r="G66" s="10"/>
      <c r="H66" s="10"/>
      <c r="J66" s="10"/>
    </row>
    <row r="206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1"/>
  <sheetViews>
    <sheetView tabSelected="1" workbookViewId="0" topLeftCell="A63">
      <selection activeCell="D70" sqref="D70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9" width="9.140625" style="27" customWidth="1"/>
    <col min="10" max="10" width="11.421875" style="27" customWidth="1"/>
    <col min="11" max="16384" width="9.140625" style="27" customWidth="1"/>
  </cols>
  <sheetData>
    <row r="1" ht="12.75"/>
    <row r="2" ht="12.75"/>
    <row r="3" ht="12.75"/>
    <row r="4" ht="12.75"/>
    <row r="5" spans="1:7" ht="12.75">
      <c r="A5" s="39" t="s">
        <v>97</v>
      </c>
      <c r="B5" s="39"/>
      <c r="C5" s="39"/>
      <c r="D5" s="39"/>
      <c r="E5" s="39"/>
      <c r="F5" s="39"/>
      <c r="G5" s="39"/>
    </row>
    <row r="6" spans="1:7" ht="12.75">
      <c r="A6" s="39" t="s">
        <v>93</v>
      </c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104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42</v>
      </c>
      <c r="F11" s="29"/>
      <c r="G11" s="28" t="s">
        <v>43</v>
      </c>
    </row>
    <row r="12" spans="5:7" ht="12.75">
      <c r="E12" s="28" t="s">
        <v>44</v>
      </c>
      <c r="F12" s="29"/>
      <c r="G12" s="28" t="s">
        <v>44</v>
      </c>
    </row>
    <row r="13" spans="4:7" ht="12.75">
      <c r="D13" s="30"/>
      <c r="E13" s="28" t="str">
        <f>'Bursa-PL'!D15</f>
        <v>31.03.2008</v>
      </c>
      <c r="F13" s="28"/>
      <c r="G13" s="28" t="s">
        <v>98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/>
    </row>
    <row r="16" spans="1:7" ht="12.75">
      <c r="A16" s="29" t="s">
        <v>47</v>
      </c>
      <c r="D16" s="30"/>
      <c r="E16" s="28"/>
      <c r="F16" s="29"/>
      <c r="G16" s="28"/>
    </row>
    <row r="17" spans="1:7" ht="12.75">
      <c r="A17" s="29" t="s">
        <v>34</v>
      </c>
      <c r="D17" s="30"/>
      <c r="E17" s="31"/>
      <c r="G17" s="31"/>
    </row>
    <row r="18" spans="2:9" ht="12.75">
      <c r="B18" s="27" t="s">
        <v>75</v>
      </c>
      <c r="D18" s="30"/>
      <c r="E18" s="18">
        <f>27657-1216</f>
        <v>26441</v>
      </c>
      <c r="G18" s="18">
        <v>25729</v>
      </c>
      <c r="I18" s="18"/>
    </row>
    <row r="19" spans="2:7" ht="12.75">
      <c r="B19" s="27" t="s">
        <v>90</v>
      </c>
      <c r="D19" s="30"/>
      <c r="E19" s="18">
        <v>1216</v>
      </c>
      <c r="G19" s="18">
        <v>1223</v>
      </c>
    </row>
    <row r="20" spans="2:9" ht="12.75">
      <c r="B20" s="27" t="s">
        <v>2</v>
      </c>
      <c r="D20" s="30"/>
      <c r="E20" s="18">
        <v>126311</v>
      </c>
      <c r="G20" s="18">
        <v>126311</v>
      </c>
      <c r="I20" s="18"/>
    </row>
    <row r="21" spans="2:9" ht="12.75">
      <c r="B21" s="27" t="s">
        <v>80</v>
      </c>
      <c r="D21" s="30"/>
      <c r="E21" s="18">
        <v>15301</v>
      </c>
      <c r="G21" s="18">
        <v>15367</v>
      </c>
      <c r="I21" s="18"/>
    </row>
    <row r="22" spans="2:9" ht="12.75">
      <c r="B22" s="27" t="s">
        <v>45</v>
      </c>
      <c r="D22" s="30"/>
      <c r="E22" s="18">
        <v>9738</v>
      </c>
      <c r="G22" s="18">
        <v>9822</v>
      </c>
      <c r="I22" s="18"/>
    </row>
    <row r="23" spans="2:9" ht="12.75">
      <c r="B23" s="27" t="s">
        <v>15</v>
      </c>
      <c r="D23" s="30"/>
      <c r="E23" s="18">
        <v>5257</v>
      </c>
      <c r="G23" s="18">
        <v>5257</v>
      </c>
      <c r="I23" s="18"/>
    </row>
    <row r="24" spans="2:9" ht="12.75">
      <c r="B24" s="27" t="s">
        <v>46</v>
      </c>
      <c r="D24" s="30"/>
      <c r="E24" s="32">
        <v>13290</v>
      </c>
      <c r="G24" s="32">
        <v>13290</v>
      </c>
      <c r="I24" s="18"/>
    </row>
    <row r="25" spans="4:7" ht="12.75">
      <c r="D25" s="30"/>
      <c r="E25" s="17">
        <f>SUM(E18:E24)</f>
        <v>197554</v>
      </c>
      <c r="G25" s="17">
        <f>SUM(G18:G24)</f>
        <v>196999</v>
      </c>
    </row>
    <row r="26" ht="12.75">
      <c r="D26" s="30"/>
    </row>
    <row r="27" spans="1:4" ht="12.75">
      <c r="A27" s="29" t="s">
        <v>82</v>
      </c>
      <c r="D27" s="30"/>
    </row>
    <row r="28" spans="2:9" ht="12.75">
      <c r="B28" s="27" t="s">
        <v>48</v>
      </c>
      <c r="D28" s="30"/>
      <c r="E28" s="17">
        <v>18280</v>
      </c>
      <c r="F28" s="24"/>
      <c r="G28" s="17">
        <v>13242</v>
      </c>
      <c r="I28" s="18"/>
    </row>
    <row r="29" spans="2:9" ht="12.75">
      <c r="B29" s="27" t="s">
        <v>5</v>
      </c>
      <c r="D29" s="30"/>
      <c r="E29" s="17">
        <v>6184</v>
      </c>
      <c r="F29" s="24"/>
      <c r="G29" s="17">
        <v>6879</v>
      </c>
      <c r="I29" s="18"/>
    </row>
    <row r="30" spans="2:9" ht="12.75">
      <c r="B30" s="27" t="s">
        <v>1</v>
      </c>
      <c r="D30" s="30"/>
      <c r="E30" s="17">
        <v>52842</v>
      </c>
      <c r="F30" s="24"/>
      <c r="G30" s="17">
        <v>42144</v>
      </c>
      <c r="I30" s="18"/>
    </row>
    <row r="31" spans="2:9" ht="12.75">
      <c r="B31" s="27" t="s">
        <v>6</v>
      </c>
      <c r="D31" s="30"/>
      <c r="E31" s="17">
        <v>67962</v>
      </c>
      <c r="F31" s="24"/>
      <c r="G31" s="17">
        <v>79875</v>
      </c>
      <c r="I31" s="18"/>
    </row>
    <row r="32" spans="2:9" ht="12.75">
      <c r="B32" s="27" t="s">
        <v>49</v>
      </c>
      <c r="D32" s="30"/>
      <c r="E32" s="17">
        <v>22776</v>
      </c>
      <c r="F32" s="24"/>
      <c r="G32" s="17">
        <f>54932+2656</f>
        <v>57588</v>
      </c>
      <c r="I32" s="18"/>
    </row>
    <row r="33" spans="2:9" ht="12.75">
      <c r="B33" s="27" t="s">
        <v>89</v>
      </c>
      <c r="D33" s="30"/>
      <c r="E33" s="32">
        <v>47481</v>
      </c>
      <c r="F33" s="24"/>
      <c r="G33" s="32">
        <v>18846</v>
      </c>
      <c r="H33" s="18"/>
      <c r="I33" s="18"/>
    </row>
    <row r="34" spans="4:7" ht="12.75">
      <c r="D34" s="30"/>
      <c r="E34" s="17">
        <f>SUM(E28:E33)</f>
        <v>215525</v>
      </c>
      <c r="F34" s="24"/>
      <c r="G34" s="17">
        <f>SUM(G28:G33)</f>
        <v>218574</v>
      </c>
    </row>
    <row r="35" spans="4:7" ht="12.75">
      <c r="D35" s="30"/>
      <c r="E35" s="17"/>
      <c r="F35" s="24"/>
      <c r="G35" s="17"/>
    </row>
    <row r="36" spans="1:7" ht="13.5" thickBot="1">
      <c r="A36" s="29" t="s">
        <v>54</v>
      </c>
      <c r="D36" s="30"/>
      <c r="E36" s="25">
        <f>E25+E34</f>
        <v>413079</v>
      </c>
      <c r="F36" s="24"/>
      <c r="G36" s="25">
        <f>G25+G34</f>
        <v>415573</v>
      </c>
    </row>
    <row r="37" spans="4:7" ht="13.5" thickTop="1">
      <c r="D37" s="30"/>
      <c r="E37" s="17"/>
      <c r="F37" s="24"/>
      <c r="G37" s="17"/>
    </row>
    <row r="38" spans="4:7" ht="12.75">
      <c r="D38" s="30"/>
      <c r="E38" s="17"/>
      <c r="F38" s="24"/>
      <c r="G38" s="17"/>
    </row>
    <row r="39" spans="1:7" ht="12.75">
      <c r="A39" s="29" t="s">
        <v>55</v>
      </c>
      <c r="D39" s="30"/>
      <c r="E39" s="17"/>
      <c r="F39" s="24"/>
      <c r="G39" s="17"/>
    </row>
    <row r="40" spans="1:9" ht="12.75">
      <c r="A40" s="29" t="s">
        <v>56</v>
      </c>
      <c r="D40" s="30"/>
      <c r="E40" s="17"/>
      <c r="F40" s="24"/>
      <c r="G40" s="17"/>
      <c r="I40" s="18"/>
    </row>
    <row r="41" spans="2:9" ht="12.75">
      <c r="B41" s="27" t="s">
        <v>33</v>
      </c>
      <c r="D41" s="30"/>
      <c r="E41" s="17">
        <f>'Bursa-SE'!C36</f>
        <v>119106</v>
      </c>
      <c r="F41" s="24"/>
      <c r="G41" s="17">
        <v>119106</v>
      </c>
      <c r="I41" s="18"/>
    </row>
    <row r="42" spans="2:9" ht="12.75">
      <c r="B42" s="27" t="s">
        <v>57</v>
      </c>
      <c r="D42" s="30"/>
      <c r="E42" s="17">
        <f>'Bursa-SE'!E36</f>
        <v>3559</v>
      </c>
      <c r="F42" s="24"/>
      <c r="G42" s="17">
        <v>3559</v>
      </c>
      <c r="I42" s="18"/>
    </row>
    <row r="43" spans="2:9" ht="12.75">
      <c r="B43" s="27" t="s">
        <v>58</v>
      </c>
      <c r="D43" s="30"/>
      <c r="E43" s="17">
        <f>SUM('Bursa-SE'!G36:L36)</f>
        <v>5103</v>
      </c>
      <c r="F43" s="24"/>
      <c r="G43" s="17">
        <v>5103</v>
      </c>
      <c r="I43" s="18"/>
    </row>
    <row r="44" spans="2:9" ht="12.75">
      <c r="B44" s="27" t="s">
        <v>59</v>
      </c>
      <c r="D44" s="30"/>
      <c r="E44" s="32">
        <f>'Bursa-SE'!M36</f>
        <v>41884</v>
      </c>
      <c r="F44" s="24"/>
      <c r="G44" s="32">
        <v>44194</v>
      </c>
      <c r="I44" s="18"/>
    </row>
    <row r="45" spans="4:7" ht="12.75">
      <c r="D45" s="30"/>
      <c r="E45" s="17">
        <f>SUM(E41:E44)</f>
        <v>169652</v>
      </c>
      <c r="F45" s="24"/>
      <c r="G45" s="17">
        <f>SUM(G41:G44)</f>
        <v>171962</v>
      </c>
    </row>
    <row r="46" spans="1:9" ht="12.75">
      <c r="A46" s="29" t="s">
        <v>13</v>
      </c>
      <c r="D46" s="30"/>
      <c r="E46" s="17">
        <f>'Bursa-SE'!Q36</f>
        <v>3437</v>
      </c>
      <c r="F46" s="24"/>
      <c r="G46" s="17">
        <v>3432</v>
      </c>
      <c r="I46" s="18"/>
    </row>
    <row r="47" spans="1:7" ht="12.75">
      <c r="A47" s="29" t="s">
        <v>60</v>
      </c>
      <c r="D47" s="30"/>
      <c r="E47" s="33">
        <f>SUM(E45:E46)</f>
        <v>173089</v>
      </c>
      <c r="F47" s="24"/>
      <c r="G47" s="33">
        <f>SUM(G45:G46)</f>
        <v>175394</v>
      </c>
    </row>
    <row r="48" spans="1:7" ht="12.75">
      <c r="A48" s="29"/>
      <c r="D48" s="30"/>
      <c r="E48" s="17"/>
      <c r="F48" s="24"/>
      <c r="G48" s="17"/>
    </row>
    <row r="49" spans="1:7" ht="12.75">
      <c r="A49" s="29"/>
      <c r="D49" s="30"/>
      <c r="E49" s="17"/>
      <c r="F49" s="24"/>
      <c r="G49" s="17"/>
    </row>
    <row r="50" spans="1:7" ht="12.75">
      <c r="A50" s="29" t="s">
        <v>64</v>
      </c>
      <c r="D50" s="30"/>
      <c r="E50" s="17"/>
      <c r="F50" s="24"/>
      <c r="G50" s="17"/>
    </row>
    <row r="51" spans="1:10" ht="12.75">
      <c r="A51" s="29"/>
      <c r="B51" s="27" t="s">
        <v>61</v>
      </c>
      <c r="D51" s="30"/>
      <c r="E51" s="17">
        <v>131999</v>
      </c>
      <c r="F51" s="24"/>
      <c r="G51" s="17">
        <v>137015</v>
      </c>
      <c r="I51" s="18"/>
      <c r="J51" s="18"/>
    </row>
    <row r="52" spans="1:7" ht="12.75">
      <c r="A52" s="29"/>
      <c r="D52" s="30"/>
      <c r="E52" s="17"/>
      <c r="F52" s="24"/>
      <c r="G52" s="17"/>
    </row>
    <row r="53" spans="1:10" ht="12.75">
      <c r="A53" s="29" t="s">
        <v>81</v>
      </c>
      <c r="D53" s="30"/>
      <c r="E53" s="17"/>
      <c r="F53" s="24"/>
      <c r="G53" s="17"/>
      <c r="J53" s="18"/>
    </row>
    <row r="54" spans="2:9" ht="12.75">
      <c r="B54" s="27" t="s">
        <v>61</v>
      </c>
      <c r="D54" s="30"/>
      <c r="E54" s="17">
        <v>39102</v>
      </c>
      <c r="F54" s="24"/>
      <c r="G54" s="17">
        <v>39437</v>
      </c>
      <c r="I54" s="18"/>
    </row>
    <row r="55" spans="2:9" ht="12.75">
      <c r="B55" s="27" t="s">
        <v>23</v>
      </c>
      <c r="D55" s="30"/>
      <c r="E55" s="17">
        <v>18918</v>
      </c>
      <c r="F55" s="24"/>
      <c r="G55" s="17">
        <v>11293</v>
      </c>
      <c r="I55" s="18"/>
    </row>
    <row r="56" spans="2:9" ht="12.75">
      <c r="B56" s="27" t="s">
        <v>32</v>
      </c>
      <c r="D56" s="30"/>
      <c r="E56" s="17">
        <v>38462</v>
      </c>
      <c r="F56" s="24"/>
      <c r="G56" s="17">
        <v>36805</v>
      </c>
      <c r="I56" s="18"/>
    </row>
    <row r="57" spans="2:9" ht="12.75">
      <c r="B57" s="27" t="s">
        <v>62</v>
      </c>
      <c r="D57" s="30"/>
      <c r="E57" s="17">
        <v>7689</v>
      </c>
      <c r="F57" s="24"/>
      <c r="G57" s="17">
        <v>11858</v>
      </c>
      <c r="I57" s="18"/>
    </row>
    <row r="58" spans="2:9" ht="12.75">
      <c r="B58" s="27" t="s">
        <v>63</v>
      </c>
      <c r="D58" s="30"/>
      <c r="E58" s="32">
        <v>3820</v>
      </c>
      <c r="F58" s="24"/>
      <c r="G58" s="32">
        <v>3771</v>
      </c>
      <c r="I58" s="18"/>
    </row>
    <row r="59" spans="1:7" ht="12.75">
      <c r="A59" s="29"/>
      <c r="D59" s="30"/>
      <c r="E59" s="17">
        <f>SUM(E54:E58)</f>
        <v>107991</v>
      </c>
      <c r="F59" s="24"/>
      <c r="G59" s="17">
        <f>SUM(G54:G58)</f>
        <v>103164</v>
      </c>
    </row>
    <row r="60" spans="1:7" ht="3.75" customHeight="1">
      <c r="A60" s="29"/>
      <c r="D60" s="30"/>
      <c r="E60" s="32"/>
      <c r="F60" s="34"/>
      <c r="G60" s="32"/>
    </row>
    <row r="61" spans="1:7" ht="12.75">
      <c r="A61" s="29" t="s">
        <v>65</v>
      </c>
      <c r="D61" s="30"/>
      <c r="E61" s="17">
        <f>E51+E59</f>
        <v>239990</v>
      </c>
      <c r="F61" s="24"/>
      <c r="G61" s="17">
        <f>G51+G59</f>
        <v>240179</v>
      </c>
    </row>
    <row r="62" spans="4:7" ht="5.25" customHeight="1">
      <c r="D62" s="30"/>
      <c r="E62" s="17"/>
      <c r="G62" s="17"/>
    </row>
    <row r="63" spans="1:7" ht="13.5" thickBot="1">
      <c r="A63" s="29" t="s">
        <v>66</v>
      </c>
      <c r="D63" s="30"/>
      <c r="E63" s="25">
        <f>E61+E47</f>
        <v>413079</v>
      </c>
      <c r="G63" s="25">
        <f>G61+G47</f>
        <v>415573</v>
      </c>
    </row>
    <row r="64" spans="4:7" ht="13.5" thickTop="1">
      <c r="D64" s="30"/>
      <c r="E64" s="17"/>
      <c r="G64" s="17"/>
    </row>
    <row r="65" spans="4:7" ht="12.75">
      <c r="D65" s="30"/>
      <c r="E65" s="17"/>
      <c r="G65" s="17"/>
    </row>
    <row r="66" spans="1:7" ht="12.75">
      <c r="A66" s="29" t="s">
        <v>76</v>
      </c>
      <c r="D66" s="30"/>
      <c r="E66" s="35">
        <v>1.4243782848890905</v>
      </c>
      <c r="G66" s="35">
        <v>1.443772773831713</v>
      </c>
    </row>
    <row r="67" spans="4:7" ht="12.75" hidden="1">
      <c r="D67" s="30"/>
      <c r="E67" s="17">
        <f>E36-E63</f>
        <v>0</v>
      </c>
      <c r="G67" s="17"/>
    </row>
    <row r="68" spans="4:5" ht="12.75">
      <c r="D68" s="30"/>
      <c r="E68" s="36"/>
    </row>
    <row r="69" spans="1:7" ht="12.75">
      <c r="A69" s="29"/>
      <c r="D69" s="30"/>
      <c r="E69" s="36"/>
      <c r="F69" s="18"/>
      <c r="G69" s="36"/>
    </row>
    <row r="70" spans="1:4" ht="12.75">
      <c r="A70" s="27" t="s">
        <v>67</v>
      </c>
      <c r="D70" s="30"/>
    </row>
    <row r="71" ht="12.75">
      <c r="A71" s="27" t="s">
        <v>111</v>
      </c>
    </row>
    <row r="204" ht="12" customHeight="1"/>
  </sheetData>
  <mergeCells count="4">
    <mergeCell ref="A5:G5"/>
    <mergeCell ref="A8:G8"/>
    <mergeCell ref="A9:G9"/>
    <mergeCell ref="A6:G6"/>
  </mergeCells>
  <printOptions/>
  <pageMargins left="1.037401575" right="0" top="0.143700787" bottom="0" header="0.36" footer="0"/>
  <pageSetup fitToWidth="4" fitToHeight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6"/>
  <sheetViews>
    <sheetView workbookViewId="0" topLeftCell="A13">
      <selection activeCell="O34" sqref="O34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 t="s">
        <v>93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103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69</v>
      </c>
      <c r="S11" s="11" t="s">
        <v>12</v>
      </c>
    </row>
    <row r="12" spans="2:19" ht="12.75">
      <c r="B12" s="4"/>
      <c r="D12" s="23"/>
      <c r="E12" s="40" t="s">
        <v>72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91</v>
      </c>
      <c r="S12" s="11" t="s">
        <v>70</v>
      </c>
    </row>
    <row r="13" spans="3:15" ht="13.5">
      <c r="C13" s="4"/>
      <c r="D13" s="4"/>
      <c r="E13" s="41" t="s">
        <v>71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84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77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83</v>
      </c>
      <c r="C18" s="5">
        <v>88337</v>
      </c>
      <c r="E18" s="5">
        <v>24253</v>
      </c>
      <c r="G18" s="5">
        <v>693</v>
      </c>
      <c r="I18" s="5">
        <v>-6</v>
      </c>
      <c r="K18" s="5">
        <v>0</v>
      </c>
      <c r="M18" s="5">
        <v>42449</v>
      </c>
      <c r="O18" s="5">
        <f>SUM(C18:N18)</f>
        <v>155726</v>
      </c>
      <c r="Q18" s="5">
        <v>2480</v>
      </c>
      <c r="S18" s="5">
        <f>SUM(O18:R18)</f>
        <v>158206</v>
      </c>
    </row>
    <row r="19" ht="12.75">
      <c r="A19" s="3"/>
    </row>
    <row r="20" spans="1:19" ht="12.75">
      <c r="A20" s="1" t="s">
        <v>101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f>'Bursa-PL'!J39</f>
        <v>1287</v>
      </c>
      <c r="O20" s="5">
        <f>SUM(C20:N20)</f>
        <v>1287</v>
      </c>
      <c r="Q20" s="5">
        <f>'Bursa-PL'!J40</f>
        <v>13</v>
      </c>
      <c r="S20" s="5">
        <f>SUM(O20:R20)</f>
        <v>1300</v>
      </c>
    </row>
    <row r="21" spans="1:2" ht="12.75">
      <c r="A21" s="1" t="s">
        <v>86</v>
      </c>
      <c r="B21" s="12"/>
    </row>
    <row r="22" spans="1:19" ht="12.75">
      <c r="A22" s="12" t="s">
        <v>87</v>
      </c>
      <c r="B22" s="12"/>
      <c r="C22" s="5">
        <v>22084</v>
      </c>
      <c r="E22" s="5">
        <v>-22084</v>
      </c>
      <c r="G22" s="5">
        <v>0</v>
      </c>
      <c r="I22" s="5">
        <v>0</v>
      </c>
      <c r="K22" s="5">
        <v>0</v>
      </c>
      <c r="M22" s="5">
        <v>0</v>
      </c>
      <c r="O22" s="5">
        <f>SUM(C22:N22)</f>
        <v>0</v>
      </c>
      <c r="Q22" s="5">
        <v>0</v>
      </c>
      <c r="S22" s="5">
        <f>SUM(O22:R22)</f>
        <v>0</v>
      </c>
    </row>
    <row r="23" spans="1:2" ht="12.75">
      <c r="A23" s="12"/>
      <c r="B23" s="12"/>
    </row>
    <row r="24" spans="1:19" ht="12.75">
      <c r="A24" s="1" t="s">
        <v>88</v>
      </c>
      <c r="B24" s="12"/>
      <c r="C24" s="5">
        <v>0</v>
      </c>
      <c r="E24" s="5">
        <v>0</v>
      </c>
      <c r="G24" s="5">
        <v>0</v>
      </c>
      <c r="I24" s="5">
        <v>0</v>
      </c>
      <c r="K24" s="5">
        <v>4417</v>
      </c>
      <c r="M24" s="5">
        <v>0</v>
      </c>
      <c r="O24" s="5">
        <f>SUM(C24:N24)</f>
        <v>4417</v>
      </c>
      <c r="Q24" s="5">
        <v>0</v>
      </c>
      <c r="S24" s="5">
        <f>SUM(O24:R24)</f>
        <v>4417</v>
      </c>
    </row>
    <row r="26" spans="1:19" ht="13.5" thickBot="1">
      <c r="A26" s="3" t="s">
        <v>107</v>
      </c>
      <c r="C26" s="8">
        <f>SUM(C18:C25)</f>
        <v>110421</v>
      </c>
      <c r="D26" s="8"/>
      <c r="E26" s="8">
        <f>SUM(E18:E25)</f>
        <v>2169</v>
      </c>
      <c r="F26" s="8"/>
      <c r="G26" s="8">
        <f>SUM(G18:G25)</f>
        <v>693</v>
      </c>
      <c r="H26" s="8"/>
      <c r="I26" s="8">
        <f>SUM(I18:I25)</f>
        <v>-6</v>
      </c>
      <c r="J26" s="8"/>
      <c r="K26" s="8">
        <f>SUM(K18:K25)</f>
        <v>4417</v>
      </c>
      <c r="L26" s="8"/>
      <c r="M26" s="8">
        <f>SUM(M18:M25)</f>
        <v>43736</v>
      </c>
      <c r="N26" s="8"/>
      <c r="O26" s="8">
        <f>SUM(O18:O25)</f>
        <v>161430</v>
      </c>
      <c r="P26" s="8"/>
      <c r="Q26" s="8">
        <f>SUM(Q18:Q25)</f>
        <v>2493</v>
      </c>
      <c r="R26" s="8"/>
      <c r="S26" s="8">
        <f>SUM(S18:S25)</f>
        <v>163923</v>
      </c>
    </row>
    <row r="27" spans="3:15" ht="13.5" thickTop="1">
      <c r="C27" s="6"/>
      <c r="E27" s="6"/>
      <c r="G27" s="6"/>
      <c r="H27" s="6"/>
      <c r="I27" s="6"/>
      <c r="J27" s="6"/>
      <c r="K27" s="6"/>
      <c r="M27" s="6"/>
      <c r="O27" s="6"/>
    </row>
    <row r="28" spans="3:15" ht="12.75">
      <c r="C28" s="6"/>
      <c r="E28" s="6"/>
      <c r="G28" s="6"/>
      <c r="H28" s="6"/>
      <c r="I28" s="6"/>
      <c r="J28" s="6"/>
      <c r="K28" s="6"/>
      <c r="M28" s="6"/>
      <c r="O28" s="6"/>
    </row>
    <row r="31" spans="2:19" ht="12.75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3" t="s">
        <v>108</v>
      </c>
      <c r="B32" s="12"/>
      <c r="C32" s="5">
        <v>119106</v>
      </c>
      <c r="E32" s="5">
        <v>3559</v>
      </c>
      <c r="G32" s="5">
        <v>693</v>
      </c>
      <c r="I32" s="5">
        <v>-7</v>
      </c>
      <c r="K32" s="5">
        <v>4417</v>
      </c>
      <c r="M32" s="5">
        <v>44194</v>
      </c>
      <c r="O32" s="5">
        <f>SUM(C32:N32)</f>
        <v>171962</v>
      </c>
      <c r="Q32" s="5">
        <v>3432</v>
      </c>
      <c r="S32" s="5">
        <f>SUM(O32:R32)</f>
        <v>175394</v>
      </c>
    </row>
    <row r="33" spans="1:2" ht="12.75">
      <c r="A33" s="3"/>
      <c r="B33" s="12"/>
    </row>
    <row r="34" spans="1:19" ht="12.75">
      <c r="A34" s="1" t="s">
        <v>110</v>
      </c>
      <c r="B34" s="12"/>
      <c r="C34" s="5">
        <v>0</v>
      </c>
      <c r="E34" s="5">
        <v>0</v>
      </c>
      <c r="G34" s="5">
        <v>0</v>
      </c>
      <c r="I34" s="5">
        <v>0</v>
      </c>
      <c r="K34" s="5">
        <v>0</v>
      </c>
      <c r="M34" s="5">
        <f>'Bursa-PL'!H39</f>
        <v>-2310</v>
      </c>
      <c r="O34" s="6">
        <f>SUM(C34:N34)</f>
        <v>-2310</v>
      </c>
      <c r="Q34" s="19">
        <f>'Bursa-PL'!H40</f>
        <v>5</v>
      </c>
      <c r="S34" s="6">
        <f>SUM(O34:R34)</f>
        <v>-2305</v>
      </c>
    </row>
    <row r="35" ht="12.75">
      <c r="Q35" s="19"/>
    </row>
    <row r="36" spans="1:19" ht="13.5" thickBot="1">
      <c r="A36" s="3" t="s">
        <v>109</v>
      </c>
      <c r="C36" s="25">
        <f>SUM(C32:C35)</f>
        <v>119106</v>
      </c>
      <c r="D36" s="25"/>
      <c r="E36" s="25">
        <f>SUM(E32:E35)</f>
        <v>3559</v>
      </c>
      <c r="F36" s="25"/>
      <c r="G36" s="25">
        <f>SUM(G32:G35)</f>
        <v>693</v>
      </c>
      <c r="H36" s="25"/>
      <c r="I36" s="25">
        <f>SUM(I32:I35)</f>
        <v>-7</v>
      </c>
      <c r="J36" s="25"/>
      <c r="K36" s="25">
        <f>SUM(K32:K35)</f>
        <v>4417</v>
      </c>
      <c r="L36" s="25"/>
      <c r="M36" s="25">
        <f>SUM(M32:M35)</f>
        <v>41884</v>
      </c>
      <c r="N36" s="25"/>
      <c r="O36" s="25">
        <f>SUM(O32:O35)</f>
        <v>169652</v>
      </c>
      <c r="P36" s="25"/>
      <c r="Q36" s="26">
        <f>SUM(Q32:Q35)</f>
        <v>3437</v>
      </c>
      <c r="R36" s="8"/>
      <c r="S36" s="8">
        <f>SUM(S32:S35)</f>
        <v>173089</v>
      </c>
    </row>
    <row r="37" ht="13.5" thickTop="1"/>
    <row r="206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workbookViewId="0" topLeftCell="A1">
      <selection activeCell="D34" sqref="D34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96</v>
      </c>
    </row>
    <row r="5" ht="12.75">
      <c r="D5" s="3" t="s">
        <v>93</v>
      </c>
    </row>
    <row r="7" spans="1:7" ht="12.75">
      <c r="A7" s="38" t="s">
        <v>74</v>
      </c>
      <c r="B7" s="38"/>
      <c r="C7" s="38"/>
      <c r="D7" s="38"/>
      <c r="E7" s="38"/>
      <c r="F7" s="38"/>
      <c r="G7" s="38"/>
    </row>
    <row r="8" spans="1:7" ht="12.75">
      <c r="A8" s="38" t="s">
        <v>103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92</v>
      </c>
      <c r="F13" s="4"/>
      <c r="G13" s="11" t="s">
        <v>4</v>
      </c>
    </row>
    <row r="14" spans="5:7" ht="12.75">
      <c r="E14" s="11" t="str">
        <f>'Bursa-PL'!H15</f>
        <v>31.03.2008</v>
      </c>
      <c r="F14" s="4"/>
      <c r="G14" s="11" t="str">
        <f>'Bursa-PL'!J15</f>
        <v>31.03.2007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112</v>
      </c>
      <c r="E18" s="21">
        <v>36034</v>
      </c>
      <c r="F18" s="21"/>
      <c r="G18" s="21">
        <v>5945</v>
      </c>
    </row>
    <row r="19" spans="5:7" ht="12.75">
      <c r="E19" s="21"/>
      <c r="F19" s="21"/>
      <c r="G19" s="21"/>
    </row>
    <row r="20" spans="1:7" ht="12.75">
      <c r="A20" s="1" t="s">
        <v>113</v>
      </c>
      <c r="E20" s="21">
        <v>-1655</v>
      </c>
      <c r="F20" s="21"/>
      <c r="G20" s="21">
        <v>5643</v>
      </c>
    </row>
    <row r="21" spans="5:7" ht="12.75">
      <c r="E21" s="21"/>
      <c r="F21" s="21"/>
      <c r="G21" s="21"/>
    </row>
    <row r="22" spans="1:7" ht="12.75">
      <c r="A22" s="1" t="s">
        <v>114</v>
      </c>
      <c r="E22" s="21">
        <v>-5561</v>
      </c>
      <c r="F22" s="21"/>
      <c r="G22" s="21">
        <v>-8040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115</v>
      </c>
      <c r="E25" s="19">
        <f>E18+E20+E22</f>
        <v>28818</v>
      </c>
      <c r="F25" s="19"/>
      <c r="G25" s="19">
        <f>G18+G20+G22</f>
        <v>3548</v>
      </c>
    </row>
    <row r="26" spans="5:7" ht="12.75">
      <c r="E26" s="19"/>
      <c r="F26" s="19"/>
      <c r="G26" s="19"/>
    </row>
    <row r="27" spans="1:7" ht="12.75">
      <c r="A27" s="1" t="s">
        <v>99</v>
      </c>
      <c r="E27" s="19">
        <v>12810</v>
      </c>
      <c r="F27" s="19"/>
      <c r="G27" s="19">
        <v>8588</v>
      </c>
    </row>
    <row r="28" spans="5:7" ht="12.75">
      <c r="E28" s="19"/>
      <c r="F28" s="19"/>
      <c r="G28" s="19"/>
    </row>
    <row r="29" spans="1:7" ht="13.5" thickBot="1">
      <c r="A29" s="1" t="s">
        <v>100</v>
      </c>
      <c r="E29" s="20">
        <f>E25+E27</f>
        <v>41628</v>
      </c>
      <c r="F29" s="19"/>
      <c r="G29" s="20">
        <f>SUM(G25:G27)</f>
        <v>12136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102</v>
      </c>
      <c r="G32" s="6"/>
    </row>
    <row r="33" ht="12.75">
      <c r="G33" s="6"/>
    </row>
    <row r="34" spans="5:7" ht="12.75">
      <c r="E34" s="11" t="s">
        <v>73</v>
      </c>
      <c r="G34" s="11" t="s">
        <v>73</v>
      </c>
    </row>
    <row r="35" spans="5:7" ht="12.75">
      <c r="E35" s="11" t="str">
        <f>E14</f>
        <v>31.03.2008</v>
      </c>
      <c r="F35" s="11"/>
      <c r="G35" s="14" t="str">
        <f>G14</f>
        <v>31.03.2007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89</v>
      </c>
      <c r="E38" s="19">
        <v>47481</v>
      </c>
      <c r="G38" s="19">
        <v>18873</v>
      </c>
    </row>
    <row r="39" spans="2:7" ht="12.75">
      <c r="B39" s="1" t="s">
        <v>16</v>
      </c>
      <c r="E39" s="19">
        <v>-5853</v>
      </c>
      <c r="G39" s="19">
        <v>-6737</v>
      </c>
    </row>
    <row r="40" spans="5:7" ht="13.5" thickBot="1">
      <c r="E40" s="20">
        <f>SUM(E38:E39)</f>
        <v>41628</v>
      </c>
      <c r="G40" s="20">
        <f>SUM(G38:G39)</f>
        <v>12136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2008-05-22T08:13:22Z</cp:lastPrinted>
  <dcterms:created xsi:type="dcterms:W3CDTF">1997-08-18T07:33:50Z</dcterms:created>
  <dcterms:modified xsi:type="dcterms:W3CDTF">2008-05-22T08:14:51Z</dcterms:modified>
  <cp:category/>
  <cp:version/>
  <cp:contentType/>
  <cp:contentStatus/>
</cp:coreProperties>
</file>